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<sst xmlns="http://schemas.openxmlformats.org/spreadsheetml/2006/main" count="18" uniqueCount="18">
  <si>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Число витков выходной обмотки</t>
  </si>
  <si>
    <t>Коэффициент предельного значения тока</t>
  </si>
  <si>
    <t>Напряжение включения ИИП, В</t>
  </si>
  <si>
    <t>Напряжение отключения ИИП, В</t>
  </si>
  <si>
    <t>Число витков обмотки связи</t>
  </si>
  <si>
    <t xml:space="preserve">Падение напряжения на диоде VD6, В </t>
  </si>
  <si>
    <t xml:space="preserve">Падение напряжения на диоде VD2, В </t>
  </si>
  <si>
    <t>Сопротивление резистора R4, кОм</t>
  </si>
  <si>
    <t>Сопротивление резистора R5, кОм</t>
  </si>
  <si>
    <t>Контроль напряжения сети</t>
  </si>
  <si>
    <t>Сопротивление резистора R1+ R2, кОм</t>
  </si>
  <si>
    <t>Контроль тока и выходного напряжения</t>
  </si>
  <si>
    <t>Предельное выходное напряжение, В</t>
  </si>
  <si>
    <t>Расчет задающих режим резисторов</t>
  </si>
  <si>
    <t>в ИИП на микросхеме VIPer17</t>
  </si>
  <si>
    <t>Коэффициент деления вых. напряжения</t>
  </si>
  <si>
    <t>Его выбранное значение, кОм</t>
  </si>
  <si>
    <t>Сопротивление резистора R3, 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</si>
</sst>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7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workbookViewId="0" topLeftCell="A1">
      <selection activeCell="O34" sqref="O34"/>
    </sheetView>
  </sheetViews>
  <sheetFormatPr defaultColWidth="9.00390625" defaultRowHeight="12.75"/>
  <cols>
    <col min="1" max="1" width="2.125" style="1" customWidth="1"/>
    <col min="2" max="4" width="9.125" style="1" customWidth="1"/>
    <col min="5" max="5" width="18.125" style="1" customWidth="1"/>
    <col min="6" max="6" width="9.125" style="2" customWidth="1"/>
    <col min="7" max="7" width="9.125" style="1" customWidth="1"/>
    <col min="8" max="8" width="8.75390625" style="1" customWidth="1"/>
    <col min="9" max="9" width="9.125" style="1" customWidth="1"/>
    <col min="10" max="10" width="12.875" style="1" customWidth="1"/>
    <col min="11" max="11" width="9.125" style="1" customWidth="1"/>
    <col min="12" max="12" width="9.75390625" style="1" customWidth="1"/>
    <col min="13" max="16384" width="9.125" style="1" customWidth="1"/>
  </cols>
  <sheetData>
    <row r="2" spans="2:6" ht="12.75">
      <c r="B2" s="16" t="s">
        <v>13</v>
      </c>
      <c r="C2" s="17"/>
      <c r="D2" s="17"/>
      <c r="E2" s="17"/>
      <c r="F2" s="17"/>
    </row>
    <row r="3" spans="2:6" ht="12.75">
      <c r="B3" s="18" t="s">
        <v>14</v>
      </c>
      <c r="C3" s="17"/>
      <c r="D3" s="17"/>
      <c r="E3" s="17"/>
      <c r="F3" s="17"/>
    </row>
    <row r="4" spans="2:12" ht="12.75">
      <c r="B4" s="15" t="s">
        <v>9</v>
      </c>
      <c r="C4" s="15"/>
      <c r="D4" s="15"/>
      <c r="E4" s="15"/>
      <c r="F4" s="15"/>
      <c r="H4" s="12">
        <f>POWER(10,-6)*10</f>
        <v>9.999999999999999E-06</v>
      </c>
      <c r="I4" s="12"/>
      <c r="J4" s="12">
        <v>0.45</v>
      </c>
      <c r="K4" s="12"/>
      <c r="L4" s="12">
        <v>0.05</v>
      </c>
    </row>
    <row r="5" spans="2:12" ht="12.75">
      <c r="B5" s="14" t="s">
        <v>3</v>
      </c>
      <c r="C5" s="14"/>
      <c r="D5" s="14"/>
      <c r="E5" s="14"/>
      <c r="F5" s="9">
        <f>137</f>
        <v>137</v>
      </c>
      <c r="H5" s="12">
        <f>-L4/H4</f>
        <v>-5000.000000000001</v>
      </c>
      <c r="I5" s="12"/>
      <c r="J5" s="12">
        <f>(F6*SQRT(2)-F5*SQRT(2)-L4)/H4</f>
        <v>5793275.605729692</v>
      </c>
      <c r="K5" s="12"/>
      <c r="L5" s="12"/>
    </row>
    <row r="6" spans="2:14" ht="12.75">
      <c r="B6" s="14" t="s">
        <v>2</v>
      </c>
      <c r="C6" s="14"/>
      <c r="D6" s="14"/>
      <c r="E6" s="14"/>
      <c r="F6" s="9">
        <f>178</f>
        <v>178</v>
      </c>
      <c r="H6" s="12">
        <f>(F6*SQRT(2)-F5*SQRT(2)-L4)/(F5*SQRT(2)-J4)</f>
        <v>0.29970811093334737</v>
      </c>
      <c r="I6" s="12"/>
      <c r="J6" s="12">
        <f>J7/(J7-H5)</f>
        <v>0.6292689218016482</v>
      </c>
      <c r="K6" s="12"/>
      <c r="L6" s="12"/>
      <c r="M6" s="8"/>
      <c r="N6" s="8"/>
    </row>
    <row r="7" spans="2:14" ht="12.75">
      <c r="B7" s="14" t="s">
        <v>10</v>
      </c>
      <c r="C7" s="14"/>
      <c r="D7" s="14"/>
      <c r="E7" s="14"/>
      <c r="F7" s="10">
        <f>J5*J6/1000</f>
        <v>3645.528294117313</v>
      </c>
      <c r="H7" s="12">
        <f>J4/H4</f>
        <v>45000.00000000001</v>
      </c>
      <c r="I7" s="12"/>
      <c r="J7" s="13">
        <f>H7*H6+H5</f>
        <v>8486.864992000632</v>
      </c>
      <c r="K7" s="12"/>
      <c r="L7" s="12"/>
      <c r="N7" s="8"/>
    </row>
    <row r="8" spans="2:14" ht="12.75">
      <c r="B8" s="14" t="s">
        <v>17</v>
      </c>
      <c r="C8" s="14"/>
      <c r="D8" s="14"/>
      <c r="E8" s="14"/>
      <c r="F8" s="11">
        <f>J7/1000</f>
        <v>8.486864992000632</v>
      </c>
      <c r="H8" s="8"/>
      <c r="I8" s="8"/>
      <c r="J8" s="8"/>
      <c r="K8" s="8"/>
      <c r="L8" s="8"/>
      <c r="M8" s="8"/>
      <c r="N8" s="8"/>
    </row>
    <row r="9" spans="2:6" ht="12.75">
      <c r="B9" s="15" t="s">
        <v>11</v>
      </c>
      <c r="C9" s="15"/>
      <c r="D9" s="15"/>
      <c r="E9" s="15"/>
      <c r="F9" s="15"/>
    </row>
    <row r="10" spans="2:6" ht="12.75">
      <c r="B10" s="14" t="s">
        <v>0</v>
      </c>
      <c r="C10" s="14"/>
      <c r="D10" s="14"/>
      <c r="E10" s="14"/>
      <c r="F10" s="5">
        <v>5</v>
      </c>
    </row>
    <row r="11" spans="2:6" ht="12.75">
      <c r="B11" s="14" t="s">
        <v>4</v>
      </c>
      <c r="C11" s="14"/>
      <c r="D11" s="14"/>
      <c r="E11" s="14"/>
      <c r="F11" s="5">
        <v>8</v>
      </c>
    </row>
    <row r="12" spans="2:6" ht="12.75">
      <c r="B12" s="14" t="s">
        <v>12</v>
      </c>
      <c r="C12" s="14"/>
      <c r="D12" s="14"/>
      <c r="E12" s="14"/>
      <c r="F12" s="6">
        <v>9.5</v>
      </c>
    </row>
    <row r="13" spans="2:6" ht="12.75">
      <c r="B13" s="14" t="s">
        <v>5</v>
      </c>
      <c r="C13" s="14"/>
      <c r="D13" s="14"/>
      <c r="E13" s="14"/>
      <c r="F13" s="6">
        <v>1</v>
      </c>
    </row>
    <row r="14" spans="2:6" ht="12.75">
      <c r="B14" s="14" t="s">
        <v>6</v>
      </c>
      <c r="C14" s="14"/>
      <c r="D14" s="14"/>
      <c r="E14" s="14"/>
      <c r="F14" s="6">
        <v>0.7</v>
      </c>
    </row>
    <row r="15" spans="2:6" ht="12.75" customHeight="1">
      <c r="B15" s="14" t="s">
        <v>15</v>
      </c>
      <c r="C15" s="14"/>
      <c r="D15" s="14"/>
      <c r="E15" s="14"/>
      <c r="F15" s="3">
        <f>3/(((F11/F10)*(F12+F13))-F14)</f>
        <v>0.18633540372670807</v>
      </c>
    </row>
    <row r="16" spans="2:6" ht="12.75">
      <c r="B16" s="14" t="s">
        <v>1</v>
      </c>
      <c r="C16" s="14"/>
      <c r="D16" s="14"/>
      <c r="E16" s="14"/>
      <c r="F16" s="7">
        <v>0.95</v>
      </c>
    </row>
    <row r="17" spans="2:6" ht="12.75">
      <c r="B17" s="14" t="s">
        <v>7</v>
      </c>
      <c r="C17" s="14"/>
      <c r="D17" s="14"/>
      <c r="E17" s="14"/>
      <c r="F17" s="4">
        <f>LN(1-F16)/(-0.065)</f>
        <v>46.08818882390754</v>
      </c>
    </row>
    <row r="18" spans="2:6" ht="12.75">
      <c r="B18" s="14" t="s">
        <v>16</v>
      </c>
      <c r="C18" s="14"/>
      <c r="D18" s="14"/>
      <c r="E18" s="14"/>
      <c r="F18" s="5">
        <v>47</v>
      </c>
    </row>
    <row r="19" spans="2:6" ht="12.75">
      <c r="B19" s="14" t="s">
        <v>8</v>
      </c>
      <c r="C19" s="14"/>
      <c r="D19" s="14"/>
      <c r="E19" s="14"/>
      <c r="F19" s="4">
        <f>F18*(1-F15)/F15</f>
        <v>205.23333333333335</v>
      </c>
    </row>
  </sheetData>
  <mergeCells count="18">
    <mergeCell ref="B13:E13"/>
    <mergeCell ref="B14:E14"/>
    <mergeCell ref="B15:E15"/>
    <mergeCell ref="B2:F2"/>
    <mergeCell ref="B4:F4"/>
    <mergeCell ref="B3:F3"/>
    <mergeCell ref="B5:E5"/>
    <mergeCell ref="B6:E6"/>
    <mergeCell ref="B7:E7"/>
    <mergeCell ref="B8:E8"/>
    <mergeCell ref="B9:F9"/>
    <mergeCell ref="B10:E10"/>
    <mergeCell ref="B11:E11"/>
    <mergeCell ref="B12:E12"/>
    <mergeCell ref="B19:E19"/>
    <mergeCell ref="B16:E16"/>
    <mergeCell ref="B17:E17"/>
    <mergeCell ref="B18:E18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NIL_6</dc:creator>
  <cp:keywords/>
  <dc:description/>
  <cp:lastModifiedBy>user</cp:lastModifiedBy>
  <dcterms:created xsi:type="dcterms:W3CDTF">2009-04-29T09:49:20Z</dcterms:created>
  <dcterms:modified xsi:type="dcterms:W3CDTF">2009-06-15T06:30:53Z</dcterms:modified>
  <cp:category/>
  <cp:version/>
  <cp:contentType/>
  <cp:contentStatus/>
</cp:coreProperties>
</file>